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630" yWindow="420" windowWidth="26640" windowHeight="11355"/>
  </bookViews>
  <sheets>
    <sheet name="на сайт" sheetId="25" r:id="rId1"/>
  </sheets>
  <externalReferences>
    <externalReference r:id="rId2"/>
  </externalReferences>
  <definedNames>
    <definedName name="_xlnm._FilterDatabase" localSheetId="0" hidden="1">'на сайт'!$B$1:$Q$36</definedName>
    <definedName name="А1">#REF!</definedName>
    <definedName name="_xlnm.Print_Area" localSheetId="0">'на сайт'!$A$1:$Q$44</definedName>
    <definedName name="Чусовитина">#REF!</definedName>
  </definedNames>
  <calcPr calcId="125725" calcOnSave="0"/>
</workbook>
</file>

<file path=xl/calcChain.xml><?xml version="1.0" encoding="utf-8"?>
<calcChain xmlns="http://schemas.openxmlformats.org/spreadsheetml/2006/main">
  <c r="L44" i="25"/>
  <c r="L42"/>
  <c r="L41"/>
  <c r="M41"/>
  <c r="L40"/>
  <c r="I31" l="1"/>
  <c r="I27"/>
</calcChain>
</file>

<file path=xl/sharedStrings.xml><?xml version="1.0" encoding="utf-8"?>
<sst xmlns="http://schemas.openxmlformats.org/spreadsheetml/2006/main" count="179" uniqueCount="72">
  <si>
    <t>нет</t>
  </si>
  <si>
    <t>до полного исполнения обязательств</t>
  </si>
  <si>
    <t>да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</si>
  <si>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</si>
  <si>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</si>
  <si>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</si>
  <si>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</si>
  <si>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</si>
  <si>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</si>
  <si>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</si>
  <si>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</si>
  <si>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</si>
  <si>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НМЦ</t>
  </si>
  <si>
    <t>Способ закупки</t>
  </si>
  <si>
    <t>Цена договора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</si>
  <si>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</si>
  <si>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</si>
  <si>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</si>
  <si>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</si>
  <si>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</si>
  <si>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</si>
  <si>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</si>
  <si>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открытый конкурс</t>
  </si>
  <si>
    <t>с единственным поставщиком</t>
  </si>
  <si>
    <t>Реестр действующих договоров заключенных в период с 01.03.2019 по 31.03.2019</t>
  </si>
  <si>
    <t>с единственным поставщиком (протокол о выборе способа закупки)</t>
  </si>
  <si>
    <t>Общество с ограниченной ответственностью «ППП Групп» Место нахождения: Российская Федерация, 125195, Москва, Ленинградское шоссе, дом 98, к.2, оф. 63 ИНН 7743862253, КПП 774301001</t>
  </si>
  <si>
    <t>ООО «Северпечать» 628403, г. Сургут, ХМАО-Югра,
Бульвар Свободы, 1 Тел.: (3462) 44-23-23/доб. 311 ИНН/КПП 8602228769/860201001 E-mail: reklama@siapress.ru</t>
  </si>
  <si>
    <t>ООО «ЯНДЕКС» Место нахождения: 119021, Россия, г. Москва, ул. Льва Толстого, д. 16 ОГРН 1027700229193 ИНН 7736207543 КПП 997750001 тел.: (+7495) 739-70-00 факс: (+7495) 739-70-70</t>
  </si>
  <si>
    <t>ООО "СМС-центр" Адрес государственной регистрации: 123112, г. Москва, Пресненская наб., 12, офис А35 Почтовый адрес: 121151, г.Москва, а/я 307 ИНН: 7724805644 КПП: 770301001</t>
  </si>
  <si>
    <t>ИП Агишев Алексей Валентинович
Юр. адрес: 620043, г. Екатеринбург, ул. Черкасская, д. 10, Лит. "Ф", оф. 203 Факт. адрес: 620043, г. Екатеринбург, ул. Черкасская, д. 10, Лит. "Ф", оф. 203ИНН 590410389575 ОГРНИП 316965800152682</t>
  </si>
  <si>
    <t>ИП Коробейникова Екатерина Николаевна Адрес: Россия, Тюменская обл. ХМАО-Югра, г.Ханты-Мансийск, ул. Стройтелей 123, кв. 74 Тел/факс: +7 958 875-30-38 Адрес электронной почты: Kor.E.N@bk.ru ОГРН: 318861700091071 ИНН:  860101010950</t>
  </si>
  <si>
    <t>ООО «Прагматика» Ю/а: 620026, г. Екатеринбург, ул. Розы Люксембург, д. 62Б, пом.56 Ф/а: тот же, Тел. 8(343) 253-15-76, ИНН / КПП 6685136716 / 668501001,</t>
  </si>
  <si>
    <t xml:space="preserve"> АО, АЭРО МАРКЕТИНГ СЕРВИС ГРУПП, ИНН 5044036155 КПП 504401001 Адрес: 141580, Московская обл., олнечногорский район, г.Солнечногорск,  территория Свободной экономической  зоны (СЭЗ) «Шерризон», д. 1 Почтовый адрес: 121615, г. Москва
Ул.Оршанская,д.5, 6 этаж,   БЦ «Молодежный», п/я 28</t>
  </si>
  <si>
    <t>ИП Соловьев Денис Александрович Юридический адрес: 634045, Россия, Томская обл., г. Томск, ул. Федора Лыткина, д. 8 Фактический адрес: 634009, Томская обл., г. Томск, пер. Карповский д.13, оф.501, р/с 40802810910050081437, Ф ТОЧКА БАНК КИВИ , БАНК (АО) г. Москва к/с 30101810445250000797
БИК 044525797 ИНН: 270302366971 ОГРНИП: 318703100084764</t>
  </si>
  <si>
    <t>Общество с ограниченной ответственностью «Уральская школа тренинга» 620014, г. Екатеринбург, ул. Хохрякова, д. 74, офис 1102, тел.: 8(343) 253-21-01 ИНН 6674241155, КПП 667401001, Р/с:  40702810262170000498, Банк ОАО "УБРИР", г.Екатеринбург ИНН  6608008004</t>
  </si>
  <si>
    <t>ООО «ИНФОКОМ» 628011, Тюменская область, Ханты-Мансийский автономный округ – Югра, г. Ханты-Мансийск, ул. Комсомольская, д. 63 ИНН 8601030170  КПП 860101001</t>
  </si>
  <si>
    <t>оказание услуг</t>
  </si>
  <si>
    <t>поставка</t>
  </si>
  <si>
    <t>выполнение работ, оказание услуг</t>
  </si>
  <si>
    <t>поставка, оказание услуг</t>
  </si>
  <si>
    <t>ОБЩЕСТВО С ОГРАНИЧЕННОЙ
ОТВЕТСТВЕННОСТЬЮ "ГУГЛ, адрес 115035, Москва, УЛИЦА БАЛЧУГ, д.7, ИНН 7704582421</t>
  </si>
  <si>
    <t>Индивидуальный предприниматель
Артюхов Александр Викторович
Адрес: Россия, Тюменская обл. г.Тюмень
ул. Пермякова, д.84/3, кв 50
Тел/факс: +7 9829092797
Адрес электронной почты: 89044760060@mail.ru
ОГРН: 317723200009930 ИНН: 723002033200</t>
  </si>
  <si>
    <t>АО «ГСК «Югория» Ханты-Мансийский филиал
628011, г. Ханты-Мансийск, ул. Комсомольская, д. 61 ИНН/КПП 8601023568 / 860101001 Отдел личного страхования тел. (3467) 357-208, 363-814, ф.363-816</t>
  </si>
  <si>
    <t>ООО «Ресторан «На семи холмах» г. Ханты-Мансийск, ул. Спортивная, дом 15 тел. (3467) 355 756 р\сч. 40702810767460000486 В Западно-Сибирский банк ПАО «Сбербанка России» в г. Тюмень
к\сч. 30101810800000000651,  БИК 047102651 ИНН 8601036895 КПП 860101001</t>
  </si>
  <si>
    <t>ООО «Штурвал», Ю/а: 620100, Свердловская область, г. Екатеринбург, ул. Куйбышева, д. 82А, офис. 306 Ф/а: 620100, Свердловская область, г. Екатеринбург, ул. Куйбышева, д. 82А, офис. 306, Тел. 8(343) 261-14-41, ИНН/КПП 6685085885/668501001</t>
  </si>
  <si>
    <t>ООО «Экспозиции музеев и музейные технологии»
Ю\а, п/а: 620075, г. Екатеринбург, ул. Ленина, д. 48 кв. 247, Тел. 8-343-261-14-41, ИНН/КПП 6672271193/668501001</t>
  </si>
  <si>
    <t>Индивидуальный предприниматель Калмыков
 Дмитрий Святославович, ю/а: 628012, ХМАО-Югра,  г. Ханты-Мансийск, ул. Сирина, дом 76, кв. 91, ф/а: 628011, ХМАО-Югра, г. Ханты-Мансийск, ул. Студенческая, дом 27, каб. 512, инн 550410846353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</si>
  <si>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
</t>
  </si>
  <si>
    <t xml:space="preserve">Сумма закупок ВСЕГО  
</t>
  </si>
  <si>
    <t xml:space="preserve">Наименование 
</t>
  </si>
  <si>
    <t xml:space="preserve">Сумма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</si>
  <si>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</si>
  <si>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</si>
  <si>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</si>
  <si>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</si>
  <si>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>ООО  «На семи холмах» г. Ханты-Мансийск, ул. Спортивная, дом 15 тел. (3467) 355 756
р\сч. 40702810767460000486 В Западно-Сибирский банк ПАО «Сбербанка России» в г. Тюмень
к\сч. 30101810800000000651,  БИК 047102651 ИНН 8601036895 КПП 860101001</t>
  </si>
  <si>
    <t>Важничая Н.А.</t>
  </si>
  <si>
    <t>Шуралева А.В.</t>
  </si>
  <si>
    <t>ИП Колобов Д.Н.</t>
  </si>
  <si>
    <t>ИП Викулов Д.В.</t>
  </si>
  <si>
    <t>ПАО Ростелеком</t>
  </si>
  <si>
    <t>ИП Дудкин В.А.</t>
  </si>
  <si>
    <t>ООО Астер-Ек Полиграфическая компания</t>
  </si>
  <si>
    <t>ООО Алькор и Ко</t>
  </si>
  <si>
    <t>неопределенный срок</t>
  </si>
  <si>
    <t>-</t>
  </si>
  <si>
    <t>54\</t>
  </si>
  <si>
    <t>Комитет по управлению муниципальной собственностью администрации Октябрьского района</t>
  </si>
  <si>
    <t>63</t>
  </si>
  <si>
    <t>21</t>
  </si>
  <si>
    <t>88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</si>
</sst>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45">
    <xf numFmtId="0" fontId="0" fillId="0" borderId="0" xfId="0"/>
    <xf numFmtId="14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 wrapText="1"/>
    </xf>
    <xf numFmtId="0" fontId="29" fillId="25" borderId="1" xfId="0" applyFont="1" applyFill="1" applyBorder="1" applyAlignment="1">
      <alignment horizontal="center" vertical="center" wrapText="1"/>
    </xf>
    <xf numFmtId="4" fontId="29" fillId="25" borderId="1" xfId="0" applyNumberFormat="1" applyFont="1" applyFill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 wrapText="1" shrinkToFit="1"/>
    </xf>
    <xf numFmtId="3" fontId="29" fillId="0" borderId="1" xfId="0" applyNumberFormat="1" applyFont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0" fontId="29" fillId="0" borderId="1" xfId="0" applyFont="1" applyBorder="1" applyAlignment="1">
      <alignment horizontal="center" vertical="center" wrapText="1"/>
    </xf>
    <xf numFmtId="0" fontId="29" fillId="25" borderId="1" xfId="0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25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 wrapText="1"/>
    </xf>
    <xf numFmtId="0" fontId="29" fillId="25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ill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0" fontId="29" fillId="0" borderId="1" xfId="0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left" vertical="top" wrapText="1" shrinkToFit="1"/>
    </xf>
    <xf numFmtId="49" fontId="3" fillId="0" borderId="1" xfId="0" applyNumberFormat="1" applyFont="1" applyBorder="1" applyAlignment="1">
      <alignment horizontal="right" vertical="center" wrapText="1" shrinkToFit="1"/>
    </xf>
    <xf numFmtId="0" fontId="28" fillId="0" borderId="18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25" borderId="2" xfId="0" applyFont="1" applyFill="1" applyBorder="1" applyAlignment="1">
      <alignment horizontal="center" vertical="center" wrapText="1"/>
    </xf>
    <xf numFmtId="0" fontId="29" fillId="25" borderId="13" xfId="0" applyFont="1" applyFill="1" applyBorder="1" applyAlignment="1">
      <alignment horizontal="center" vertical="center" wrapText="1"/>
    </xf>
    <xf numFmtId="0" fontId="29" fillId="25" borderId="3" xfId="0" applyFont="1" applyFill="1" applyBorder="1" applyAlignment="1">
      <alignment horizontal="center" vertical="center" wrapText="1"/>
    </xf>
    <xf numFmtId="0" fontId="29" fillId="25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069;&#1082;&#1086;&#1085;&#1086;&#1084;&#1080;&#1095;&#1077;&#1089;&#1082;&#1080;&#1081;%20&#1054;&#1090;&#1076;&#1077;&#1083;/&#1047;&#1040;&#1050;&#1059;&#1055;&#1050;&#1048;/2_&#1045;&#1078;&#1077;&#1084;&#1077;&#1089;&#1103;&#1095;&#1085;&#1099;&#1077;%20&#1086;&#1090;&#1095;&#1077;&#1090;&#1099;/2019%20&#1075;/&#1052;&#1072;&#1088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TDSheet"/>
    </sheetNames>
    <sheetDataSet>
      <sheetData sheetId="0"/>
      <sheetData sheetId="1">
        <row r="60">
          <cell r="B60">
            <v>42</v>
          </cell>
          <cell r="C60">
            <v>396196.91000000003</v>
          </cell>
        </row>
        <row r="65">
          <cell r="B65">
            <v>57</v>
          </cell>
          <cell r="C65">
            <v>554174.41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tabSelected="1" view="pageBreakPreview" zoomScale="70" zoomScaleNormal="55" zoomScaleSheetLayoutView="70" workbookViewId="0">
      <pane ySplit="6" topLeftCell="A7" activePane="bottomLeft" state="frozen"/>
      <selection pane="bottomLeft" activeCell="M51" sqref="M51"/>
    </sheetView>
  </sheetViews>
  <sheetFormatPr defaultColWidth="8.85546875" defaultRowHeight="12.75"/>
  <cols>
    <col min="1" max="1" width="4.140625" style="3" customWidth="1"/>
    <col min="2" max="2" width="3.28515625" style="3" customWidth="1"/>
    <col min="3" max="3" width="7.28515625" style="3" customWidth="1"/>
    <col min="4" max="4" width="14" style="3" customWidth="1"/>
    <col min="5" max="5" width="11.7109375" style="3" customWidth="1"/>
    <col min="6" max="6" width="13.42578125" style="3" customWidth="1"/>
    <col min="7" max="7" width="9.7109375" style="3" customWidth="1"/>
    <col min="8" max="8" width="10.5703125" style="10" customWidth="1"/>
    <col min="9" max="9" width="10.85546875" style="10" customWidth="1"/>
    <col min="10" max="10" width="13.5703125" style="3" customWidth="1"/>
    <col min="11" max="11" width="42.140625" style="3" customWidth="1"/>
    <col min="12" max="12" width="13.28515625" style="3" customWidth="1"/>
    <col min="13" max="13" width="16.7109375" style="3" customWidth="1"/>
    <col min="14" max="16" width="8.85546875" style="3"/>
    <col min="17" max="17" width="16.5703125" style="3" customWidth="1"/>
    <col min="18" max="16384" width="8.85546875" style="3"/>
  </cols>
  <sheetData>
    <row r="1" spans="2:17" ht="31.9" customHeight="1">
      <c r="B1" s="30" t="s">
        <v>24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17">
      <c r="B2" s="31" t="s">
        <v>5</v>
      </c>
      <c r="C2" s="31" t="s">
        <v>6</v>
      </c>
      <c r="D2" s="31"/>
      <c r="E2" s="31"/>
      <c r="F2" s="31"/>
      <c r="G2" s="39" t="s">
        <v>7</v>
      </c>
      <c r="H2" s="40"/>
      <c r="I2" s="40"/>
      <c r="J2" s="40"/>
      <c r="K2" s="41"/>
      <c r="L2" s="31" t="s">
        <v>8</v>
      </c>
      <c r="M2" s="31" t="s">
        <v>9</v>
      </c>
      <c r="N2" s="31"/>
      <c r="O2" s="31"/>
      <c r="P2" s="31"/>
      <c r="Q2" s="31" t="s">
        <v>20</v>
      </c>
    </row>
    <row r="3" spans="2:17">
      <c r="B3" s="31"/>
      <c r="C3" s="31"/>
      <c r="D3" s="31"/>
      <c r="E3" s="31"/>
      <c r="F3" s="31"/>
      <c r="G3" s="42"/>
      <c r="H3" s="43"/>
      <c r="I3" s="43"/>
      <c r="J3" s="43"/>
      <c r="K3" s="44"/>
      <c r="L3" s="31"/>
      <c r="M3" s="31"/>
      <c r="N3" s="31"/>
      <c r="O3" s="31"/>
      <c r="P3" s="31"/>
      <c r="Q3" s="31"/>
    </row>
    <row r="4" spans="2:17" ht="28.15" customHeight="1">
      <c r="B4" s="31"/>
      <c r="C4" s="31" t="s">
        <v>10</v>
      </c>
      <c r="D4" s="31" t="s">
        <v>11</v>
      </c>
      <c r="E4" s="31" t="s">
        <v>12</v>
      </c>
      <c r="F4" s="31" t="s">
        <v>13</v>
      </c>
      <c r="G4" s="31" t="s">
        <v>4</v>
      </c>
      <c r="H4" s="32" t="s">
        <v>3</v>
      </c>
      <c r="I4" s="35" t="s">
        <v>14</v>
      </c>
      <c r="J4" s="31" t="s">
        <v>15</v>
      </c>
      <c r="K4" s="31" t="s">
        <v>16</v>
      </c>
      <c r="L4" s="31"/>
      <c r="M4" s="36" t="s">
        <v>21</v>
      </c>
      <c r="N4" s="31" t="s">
        <v>17</v>
      </c>
      <c r="O4" s="31" t="s">
        <v>18</v>
      </c>
      <c r="P4" s="31" t="s">
        <v>19</v>
      </c>
      <c r="Q4" s="31"/>
    </row>
    <row r="5" spans="2:17" ht="27" customHeight="1">
      <c r="B5" s="31"/>
      <c r="C5" s="31"/>
      <c r="D5" s="31"/>
      <c r="E5" s="31"/>
      <c r="F5" s="31"/>
      <c r="G5" s="31"/>
      <c r="H5" s="33"/>
      <c r="I5" s="35"/>
      <c r="J5" s="31"/>
      <c r="K5" s="31"/>
      <c r="L5" s="31"/>
      <c r="M5" s="37"/>
      <c r="N5" s="31"/>
      <c r="O5" s="31"/>
      <c r="P5" s="31"/>
      <c r="Q5" s="31"/>
    </row>
    <row r="6" spans="2:17" ht="25.9" customHeight="1">
      <c r="B6" s="31"/>
      <c r="C6" s="31"/>
      <c r="D6" s="31"/>
      <c r="E6" s="31"/>
      <c r="F6" s="31"/>
      <c r="G6" s="31"/>
      <c r="H6" s="34"/>
      <c r="I6" s="35"/>
      <c r="J6" s="31"/>
      <c r="K6" s="31"/>
      <c r="L6" s="31"/>
      <c r="M6" s="38"/>
      <c r="N6" s="31"/>
      <c r="O6" s="31"/>
      <c r="P6" s="31"/>
      <c r="Q6" s="31"/>
    </row>
    <row r="7" spans="2:17" ht="91.15" customHeight="1">
      <c r="B7" s="5">
        <v>1</v>
      </c>
      <c r="C7" s="4">
        <v>45</v>
      </c>
      <c r="D7" s="5"/>
      <c r="E7" s="5"/>
      <c r="F7" s="5" t="s">
        <v>23</v>
      </c>
      <c r="G7" s="12" t="s">
        <v>40</v>
      </c>
      <c r="H7" s="6" t="s">
        <v>2</v>
      </c>
      <c r="I7" s="7">
        <v>450000</v>
      </c>
      <c r="J7" s="1" t="s">
        <v>1</v>
      </c>
      <c r="K7" s="17" t="s">
        <v>45</v>
      </c>
      <c r="L7" s="5"/>
      <c r="M7" s="5"/>
      <c r="N7" s="5"/>
      <c r="O7" s="5"/>
      <c r="P7" s="5"/>
      <c r="Q7" s="5"/>
    </row>
    <row r="8" spans="2:17" ht="55.15" customHeight="1">
      <c r="B8" s="5">
        <v>2</v>
      </c>
      <c r="C8" s="4">
        <v>44</v>
      </c>
      <c r="D8" s="5"/>
      <c r="E8" s="5"/>
      <c r="F8" s="5" t="s">
        <v>23</v>
      </c>
      <c r="G8" s="12" t="s">
        <v>40</v>
      </c>
      <c r="H8" s="6" t="s">
        <v>2</v>
      </c>
      <c r="I8" s="7">
        <v>450000</v>
      </c>
      <c r="J8" s="1" t="s">
        <v>1</v>
      </c>
      <c r="K8" s="17" t="s">
        <v>46</v>
      </c>
      <c r="L8" s="5"/>
      <c r="M8" s="5"/>
      <c r="N8" s="5"/>
      <c r="O8" s="5"/>
      <c r="P8" s="5"/>
      <c r="Q8" s="5"/>
    </row>
    <row r="9" spans="2:17" ht="55.15" customHeight="1">
      <c r="B9" s="5">
        <v>3</v>
      </c>
      <c r="C9" s="4">
        <v>57</v>
      </c>
      <c r="D9" s="5">
        <v>31907508790</v>
      </c>
      <c r="E9" s="14">
        <v>2089206</v>
      </c>
      <c r="F9" s="5" t="s">
        <v>22</v>
      </c>
      <c r="G9" s="8" t="s">
        <v>37</v>
      </c>
      <c r="H9" s="6" t="s">
        <v>2</v>
      </c>
      <c r="I9" s="7">
        <v>2089206</v>
      </c>
      <c r="J9" s="1">
        <v>43830</v>
      </c>
      <c r="K9" s="18" t="s">
        <v>29</v>
      </c>
      <c r="L9" s="5"/>
      <c r="M9" s="5"/>
      <c r="N9" s="5"/>
      <c r="O9" s="5"/>
      <c r="P9" s="5"/>
      <c r="Q9" s="5"/>
    </row>
    <row r="10" spans="2:17" ht="65.45" customHeight="1">
      <c r="B10" s="5">
        <v>4</v>
      </c>
      <c r="C10" s="4">
        <v>95</v>
      </c>
      <c r="D10" s="5"/>
      <c r="E10" s="5"/>
      <c r="F10" s="5" t="s">
        <v>23</v>
      </c>
      <c r="G10" s="8" t="s">
        <v>37</v>
      </c>
      <c r="H10" s="6" t="s">
        <v>2</v>
      </c>
      <c r="I10" s="7">
        <v>177500</v>
      </c>
      <c r="J10" s="1" t="s">
        <v>1</v>
      </c>
      <c r="K10" s="18" t="s">
        <v>26</v>
      </c>
      <c r="L10" s="5"/>
      <c r="M10" s="5"/>
      <c r="N10" s="5"/>
      <c r="O10" s="5"/>
      <c r="P10" s="5"/>
      <c r="Q10" s="5"/>
    </row>
    <row r="11" spans="2:17" ht="55.9" customHeight="1">
      <c r="B11" s="5">
        <v>5</v>
      </c>
      <c r="C11" s="4">
        <v>98</v>
      </c>
      <c r="D11" s="5"/>
      <c r="E11" s="5"/>
      <c r="F11" s="12" t="s">
        <v>25</v>
      </c>
      <c r="G11" s="8" t="s">
        <v>37</v>
      </c>
      <c r="H11" s="6" t="s">
        <v>2</v>
      </c>
      <c r="I11" s="7">
        <v>595000</v>
      </c>
      <c r="J11" s="1" t="s">
        <v>1</v>
      </c>
      <c r="K11" s="18" t="s">
        <v>28</v>
      </c>
      <c r="L11" s="5"/>
      <c r="M11" s="5"/>
      <c r="N11" s="5"/>
      <c r="O11" s="5"/>
      <c r="P11" s="5"/>
      <c r="Q11" s="5"/>
    </row>
    <row r="12" spans="2:17" ht="91.15" customHeight="1">
      <c r="B12" s="5">
        <v>6</v>
      </c>
      <c r="C12" s="4">
        <v>48</v>
      </c>
      <c r="E12" s="5"/>
      <c r="F12" s="5" t="s">
        <v>23</v>
      </c>
      <c r="G12" s="8" t="s">
        <v>37</v>
      </c>
      <c r="H12" s="6" t="s">
        <v>2</v>
      </c>
      <c r="I12" s="7">
        <v>330000</v>
      </c>
      <c r="J12" s="1">
        <v>43830</v>
      </c>
      <c r="K12" s="18" t="s">
        <v>47</v>
      </c>
      <c r="L12" s="5"/>
      <c r="M12" s="5"/>
      <c r="N12" s="5"/>
      <c r="O12" s="5"/>
      <c r="P12" s="5"/>
      <c r="Q12" s="5"/>
    </row>
    <row r="13" spans="2:17" ht="63.75">
      <c r="B13" s="5">
        <v>7</v>
      </c>
      <c r="C13" s="4">
        <v>50</v>
      </c>
      <c r="D13" s="5"/>
      <c r="E13" s="9"/>
      <c r="F13" s="5" t="s">
        <v>23</v>
      </c>
      <c r="G13" s="8" t="s">
        <v>37</v>
      </c>
      <c r="H13" s="6" t="s">
        <v>2</v>
      </c>
      <c r="I13" s="7">
        <v>100000</v>
      </c>
      <c r="J13" s="1">
        <v>43830</v>
      </c>
      <c r="K13" s="17" t="s">
        <v>27</v>
      </c>
      <c r="L13" s="5"/>
      <c r="M13" s="5"/>
      <c r="N13" s="5"/>
      <c r="O13" s="5"/>
      <c r="P13" s="5"/>
      <c r="Q13" s="5"/>
    </row>
    <row r="14" spans="2:17" ht="76.5">
      <c r="B14" s="5">
        <v>8</v>
      </c>
      <c r="C14" s="4">
        <v>52</v>
      </c>
      <c r="D14" s="5"/>
      <c r="E14" s="9"/>
      <c r="F14" s="5" t="s">
        <v>23</v>
      </c>
      <c r="G14" s="8" t="s">
        <v>37</v>
      </c>
      <c r="H14" s="6" t="s">
        <v>2</v>
      </c>
      <c r="I14" s="7">
        <v>380000</v>
      </c>
      <c r="J14" s="1">
        <v>43830</v>
      </c>
      <c r="K14" s="17" t="s">
        <v>30</v>
      </c>
      <c r="L14" s="5"/>
      <c r="M14" s="5"/>
      <c r="N14" s="5"/>
      <c r="O14" s="5"/>
      <c r="P14" s="5"/>
      <c r="Q14" s="5"/>
    </row>
    <row r="15" spans="2:17" ht="89.25">
      <c r="B15" s="5">
        <v>9</v>
      </c>
      <c r="C15" s="4">
        <v>53</v>
      </c>
      <c r="D15" s="5"/>
      <c r="E15" s="9"/>
      <c r="F15" s="5" t="s">
        <v>23</v>
      </c>
      <c r="G15" s="8" t="s">
        <v>37</v>
      </c>
      <c r="H15" s="6" t="s">
        <v>2</v>
      </c>
      <c r="I15" s="7">
        <v>349200</v>
      </c>
      <c r="J15" s="1">
        <v>43830</v>
      </c>
      <c r="K15" s="17" t="s">
        <v>42</v>
      </c>
      <c r="L15" s="5"/>
      <c r="M15" s="5"/>
      <c r="N15" s="5"/>
      <c r="O15" s="5"/>
      <c r="P15" s="5"/>
      <c r="Q15" s="5"/>
    </row>
    <row r="16" spans="2:17" ht="76.5">
      <c r="B16" s="5">
        <v>10</v>
      </c>
      <c r="C16" s="4">
        <v>55</v>
      </c>
      <c r="D16" s="5"/>
      <c r="E16" s="9"/>
      <c r="F16" s="5" t="s">
        <v>23</v>
      </c>
      <c r="G16" s="8" t="s">
        <v>37</v>
      </c>
      <c r="H16" s="6" t="s">
        <v>2</v>
      </c>
      <c r="I16" s="7">
        <v>364848</v>
      </c>
      <c r="J16" s="1">
        <v>43830</v>
      </c>
      <c r="K16" s="17" t="s">
        <v>31</v>
      </c>
      <c r="L16" s="5"/>
      <c r="M16" s="5"/>
      <c r="N16" s="5"/>
      <c r="O16" s="5"/>
      <c r="P16" s="5"/>
      <c r="Q16" s="5"/>
    </row>
    <row r="17" spans="2:17" ht="51">
      <c r="B17" s="5">
        <v>11</v>
      </c>
      <c r="C17" s="27">
        <v>88</v>
      </c>
      <c r="D17" s="5"/>
      <c r="E17" s="9"/>
      <c r="F17" s="5" t="s">
        <v>23</v>
      </c>
      <c r="G17" s="12" t="s">
        <v>40</v>
      </c>
      <c r="H17" s="6" t="s">
        <v>2</v>
      </c>
      <c r="I17" s="7">
        <v>360000</v>
      </c>
      <c r="J17" s="1" t="s">
        <v>1</v>
      </c>
      <c r="K17" s="17" t="s">
        <v>32</v>
      </c>
      <c r="L17" s="5"/>
      <c r="M17" s="5"/>
      <c r="N17" s="5"/>
      <c r="O17" s="5"/>
      <c r="P17" s="5"/>
      <c r="Q17" s="5"/>
    </row>
    <row r="18" spans="2:17" ht="103.9" customHeight="1">
      <c r="B18" s="5">
        <v>12</v>
      </c>
      <c r="C18" s="4">
        <v>47</v>
      </c>
      <c r="D18" s="5"/>
      <c r="E18" s="9"/>
      <c r="F18" s="5" t="s">
        <v>23</v>
      </c>
      <c r="G18" s="12" t="s">
        <v>39</v>
      </c>
      <c r="H18" s="6" t="s">
        <v>2</v>
      </c>
      <c r="I18" s="7">
        <v>309750</v>
      </c>
      <c r="J18" s="1" t="s">
        <v>1</v>
      </c>
      <c r="K18" s="19" t="s">
        <v>33</v>
      </c>
      <c r="L18" s="5"/>
      <c r="M18" s="5"/>
      <c r="N18" s="5"/>
      <c r="O18" s="5"/>
      <c r="P18" s="5"/>
      <c r="Q18" s="5"/>
    </row>
    <row r="19" spans="2:17" ht="118.15" customHeight="1">
      <c r="B19" s="5">
        <v>13</v>
      </c>
      <c r="C19" s="4">
        <v>96</v>
      </c>
      <c r="D19" s="5"/>
      <c r="E19" s="9"/>
      <c r="F19" s="5" t="s">
        <v>23</v>
      </c>
      <c r="G19" s="8" t="s">
        <v>37</v>
      </c>
      <c r="H19" s="6" t="s">
        <v>2</v>
      </c>
      <c r="I19" s="7">
        <v>445000</v>
      </c>
      <c r="J19" s="1">
        <v>43609</v>
      </c>
      <c r="K19" s="19" t="s">
        <v>34</v>
      </c>
      <c r="L19" s="5"/>
      <c r="M19" s="5"/>
      <c r="N19" s="5"/>
      <c r="O19" s="5"/>
      <c r="P19" s="5"/>
      <c r="Q19" s="5"/>
    </row>
    <row r="20" spans="2:17" ht="89.25">
      <c r="B20" s="5">
        <v>14</v>
      </c>
      <c r="C20" s="4">
        <v>92</v>
      </c>
      <c r="D20" s="5"/>
      <c r="E20" s="5"/>
      <c r="F20" s="5" t="s">
        <v>23</v>
      </c>
      <c r="G20" s="8" t="s">
        <v>37</v>
      </c>
      <c r="H20" s="6" t="s">
        <v>2</v>
      </c>
      <c r="I20" s="7">
        <v>159680</v>
      </c>
      <c r="J20" s="1" t="s">
        <v>1</v>
      </c>
      <c r="K20" s="17" t="s">
        <v>44</v>
      </c>
      <c r="L20" s="5"/>
      <c r="M20" s="5"/>
      <c r="N20" s="5"/>
      <c r="O20" s="5"/>
      <c r="P20" s="5"/>
      <c r="Q20" s="5"/>
    </row>
    <row r="21" spans="2:17" ht="76.5">
      <c r="B21" s="5">
        <v>15</v>
      </c>
      <c r="C21" s="4" t="s">
        <v>66</v>
      </c>
      <c r="D21" s="5"/>
      <c r="E21" s="9"/>
      <c r="F21" s="5" t="s">
        <v>23</v>
      </c>
      <c r="G21" s="8" t="s">
        <v>37</v>
      </c>
      <c r="H21" s="6" t="s">
        <v>2</v>
      </c>
      <c r="I21" s="7">
        <v>64800</v>
      </c>
      <c r="J21" s="1" t="s">
        <v>1</v>
      </c>
      <c r="K21" s="17" t="s">
        <v>56</v>
      </c>
      <c r="L21" s="5"/>
      <c r="M21" s="5"/>
      <c r="N21" s="5"/>
      <c r="O21" s="5"/>
      <c r="P21" s="5"/>
      <c r="Q21" s="5"/>
    </row>
    <row r="22" spans="2:17" ht="76.5">
      <c r="B22" s="5">
        <v>16</v>
      </c>
      <c r="C22" s="4">
        <v>91</v>
      </c>
      <c r="E22" s="5"/>
      <c r="F22" s="5" t="s">
        <v>23</v>
      </c>
      <c r="G22" s="8" t="s">
        <v>37</v>
      </c>
      <c r="H22" s="6" t="s">
        <v>2</v>
      </c>
      <c r="I22" s="7">
        <v>171914.58</v>
      </c>
      <c r="J22" s="1" t="s">
        <v>1</v>
      </c>
      <c r="K22" s="17" t="s">
        <v>56</v>
      </c>
      <c r="L22" s="5"/>
      <c r="M22" s="5"/>
      <c r="N22" s="5"/>
      <c r="O22" s="5"/>
      <c r="P22" s="5"/>
      <c r="Q22" s="5"/>
    </row>
    <row r="23" spans="2:17" ht="92.45" customHeight="1">
      <c r="B23" s="12">
        <v>17</v>
      </c>
      <c r="C23" s="4">
        <v>94</v>
      </c>
      <c r="D23" s="5"/>
      <c r="E23" s="5"/>
      <c r="F23" s="5" t="s">
        <v>23</v>
      </c>
      <c r="G23" s="8" t="s">
        <v>37</v>
      </c>
      <c r="H23" s="6" t="s">
        <v>2</v>
      </c>
      <c r="I23" s="7">
        <v>113000</v>
      </c>
      <c r="J23" s="1" t="s">
        <v>1</v>
      </c>
      <c r="K23" s="19" t="s">
        <v>35</v>
      </c>
      <c r="L23" s="5"/>
      <c r="M23" s="5"/>
      <c r="N23" s="5"/>
      <c r="O23" s="5"/>
      <c r="P23" s="5"/>
      <c r="Q23" s="5"/>
    </row>
    <row r="24" spans="2:17" ht="63.75">
      <c r="B24" s="12">
        <v>18</v>
      </c>
      <c r="C24" s="5">
        <v>15</v>
      </c>
      <c r="D24" s="5">
        <v>31907595142</v>
      </c>
      <c r="E24" s="9">
        <v>2413620</v>
      </c>
      <c r="F24" s="5" t="s">
        <v>22</v>
      </c>
      <c r="G24" s="8" t="s">
        <v>37</v>
      </c>
      <c r="H24" s="6" t="s">
        <v>0</v>
      </c>
      <c r="I24" s="7">
        <v>2200000</v>
      </c>
      <c r="J24" s="1">
        <v>43920</v>
      </c>
      <c r="K24" s="17" t="s">
        <v>43</v>
      </c>
      <c r="L24" s="5"/>
      <c r="M24" s="5"/>
      <c r="N24" s="5"/>
      <c r="O24" s="5"/>
      <c r="P24" s="5"/>
      <c r="Q24" s="5"/>
    </row>
    <row r="25" spans="2:17" ht="55.15" customHeight="1">
      <c r="B25" s="12">
        <v>19</v>
      </c>
      <c r="C25" s="5">
        <v>93</v>
      </c>
      <c r="D25" s="5"/>
      <c r="E25" s="5"/>
      <c r="F25" s="5" t="s">
        <v>23</v>
      </c>
      <c r="G25" s="8" t="s">
        <v>38</v>
      </c>
      <c r="H25" s="6" t="s">
        <v>2</v>
      </c>
      <c r="I25" s="7">
        <v>301920</v>
      </c>
      <c r="J25" s="1" t="s">
        <v>1</v>
      </c>
      <c r="K25" s="17" t="s">
        <v>36</v>
      </c>
      <c r="L25" s="5"/>
      <c r="M25" s="5"/>
      <c r="N25" s="5"/>
      <c r="O25" s="5"/>
      <c r="P25" s="5"/>
      <c r="Q25" s="5"/>
    </row>
    <row r="26" spans="2:17" ht="45">
      <c r="B26" s="12">
        <v>20</v>
      </c>
      <c r="C26" s="12">
        <v>97</v>
      </c>
      <c r="D26" s="12"/>
      <c r="E26" s="12"/>
      <c r="F26" s="12" t="s">
        <v>23</v>
      </c>
      <c r="G26" s="8" t="s">
        <v>37</v>
      </c>
      <c r="H26" s="13" t="s">
        <v>0</v>
      </c>
      <c r="I26" s="7">
        <v>450000</v>
      </c>
      <c r="J26" s="1" t="s">
        <v>1</v>
      </c>
      <c r="K26" s="17" t="s">
        <v>41</v>
      </c>
      <c r="L26" s="12"/>
      <c r="M26" s="12"/>
      <c r="N26" s="12"/>
      <c r="O26" s="12"/>
      <c r="P26" s="12"/>
      <c r="Q26" s="12"/>
    </row>
    <row r="27" spans="2:17" ht="38.25">
      <c r="B27" s="15">
        <v>21</v>
      </c>
      <c r="C27" s="15" t="s">
        <v>66</v>
      </c>
      <c r="D27" s="15"/>
      <c r="E27" s="15"/>
      <c r="F27" s="15" t="s">
        <v>23</v>
      </c>
      <c r="G27" s="8" t="s">
        <v>37</v>
      </c>
      <c r="H27" s="16" t="s">
        <v>0</v>
      </c>
      <c r="I27" s="24">
        <f>4.81*4186</f>
        <v>20134.66</v>
      </c>
      <c r="J27" s="1">
        <v>43566</v>
      </c>
      <c r="K27" s="22" t="s">
        <v>57</v>
      </c>
      <c r="L27" s="15"/>
      <c r="M27" s="15"/>
      <c r="N27" s="15"/>
      <c r="O27" s="15"/>
      <c r="P27" s="15"/>
      <c r="Q27" s="15"/>
    </row>
    <row r="28" spans="2:17" ht="63.75">
      <c r="B28" s="15">
        <v>22</v>
      </c>
      <c r="C28" s="15" t="s">
        <v>66</v>
      </c>
      <c r="D28" s="15"/>
      <c r="E28" s="15"/>
      <c r="F28" s="15" t="s">
        <v>23</v>
      </c>
      <c r="G28" s="8" t="s">
        <v>37</v>
      </c>
      <c r="H28" s="16" t="s">
        <v>0</v>
      </c>
      <c r="I28" s="24">
        <v>27000</v>
      </c>
      <c r="J28" s="1">
        <v>43913</v>
      </c>
      <c r="K28" s="17" t="s">
        <v>43</v>
      </c>
      <c r="L28" s="15"/>
      <c r="M28" s="15"/>
      <c r="N28" s="15"/>
      <c r="O28" s="15"/>
      <c r="P28" s="15"/>
      <c r="Q28" s="15"/>
    </row>
    <row r="29" spans="2:17" ht="45">
      <c r="B29" s="15">
        <v>23</v>
      </c>
      <c r="C29" s="15" t="s">
        <v>66</v>
      </c>
      <c r="D29" s="15"/>
      <c r="E29" s="15"/>
      <c r="F29" s="15" t="s">
        <v>23</v>
      </c>
      <c r="G29" s="8" t="s">
        <v>37</v>
      </c>
      <c r="H29" s="16" t="s">
        <v>0</v>
      </c>
      <c r="I29" s="26">
        <v>30835</v>
      </c>
      <c r="J29" s="25" t="s">
        <v>1</v>
      </c>
      <c r="K29" s="23" t="s">
        <v>59</v>
      </c>
      <c r="L29" s="15"/>
      <c r="M29" s="15"/>
      <c r="N29" s="15"/>
      <c r="O29" s="15"/>
      <c r="P29" s="15"/>
      <c r="Q29" s="15"/>
    </row>
    <row r="30" spans="2:17" ht="45">
      <c r="B30" s="15">
        <v>24</v>
      </c>
      <c r="C30" s="15" t="s">
        <v>66</v>
      </c>
      <c r="D30" s="15"/>
      <c r="E30" s="15"/>
      <c r="F30" s="15" t="s">
        <v>23</v>
      </c>
      <c r="G30" s="8" t="s">
        <v>37</v>
      </c>
      <c r="H30" s="16" t="s">
        <v>0</v>
      </c>
      <c r="I30" s="26">
        <v>84070</v>
      </c>
      <c r="J30" s="25" t="s">
        <v>1</v>
      </c>
      <c r="K30" s="23" t="s">
        <v>60</v>
      </c>
      <c r="L30" s="15"/>
      <c r="M30" s="15"/>
      <c r="N30" s="15"/>
      <c r="O30" s="15"/>
      <c r="P30" s="15"/>
      <c r="Q30" s="15"/>
    </row>
    <row r="31" spans="2:17" ht="38.25">
      <c r="B31" s="15">
        <v>25</v>
      </c>
      <c r="C31" s="15" t="s">
        <v>66</v>
      </c>
      <c r="D31" s="15"/>
      <c r="E31" s="15"/>
      <c r="F31" s="15" t="s">
        <v>23</v>
      </c>
      <c r="G31" s="8" t="s">
        <v>37</v>
      </c>
      <c r="H31" s="16" t="s">
        <v>0</v>
      </c>
      <c r="I31" s="26">
        <f>450*25*1.271</f>
        <v>14298.749999999998</v>
      </c>
      <c r="J31" s="25">
        <v>43830</v>
      </c>
      <c r="K31" s="23" t="s">
        <v>58</v>
      </c>
      <c r="L31" s="15"/>
      <c r="M31" s="15"/>
      <c r="N31" s="15"/>
      <c r="O31" s="15"/>
      <c r="P31" s="15"/>
      <c r="Q31" s="15"/>
    </row>
    <row r="32" spans="2:17" ht="38.25">
      <c r="B32" s="15">
        <v>26</v>
      </c>
      <c r="C32" s="15" t="s">
        <v>66</v>
      </c>
      <c r="D32" s="15"/>
      <c r="E32" s="15"/>
      <c r="F32" s="15" t="s">
        <v>23</v>
      </c>
      <c r="G32" s="8" t="s">
        <v>37</v>
      </c>
      <c r="H32" s="16" t="s">
        <v>0</v>
      </c>
      <c r="I32" s="26">
        <v>37944</v>
      </c>
      <c r="J32" s="25">
        <v>43510</v>
      </c>
      <c r="K32" s="23" t="s">
        <v>61</v>
      </c>
      <c r="L32" s="15"/>
      <c r="M32" s="15"/>
      <c r="N32" s="15"/>
      <c r="O32" s="15"/>
      <c r="P32" s="15"/>
      <c r="Q32" s="15"/>
    </row>
    <row r="33" spans="2:17" ht="38.25">
      <c r="B33" s="15">
        <v>27</v>
      </c>
      <c r="C33" s="15" t="s">
        <v>66</v>
      </c>
      <c r="D33" s="15"/>
      <c r="E33" s="15"/>
      <c r="F33" s="15" t="s">
        <v>23</v>
      </c>
      <c r="G33" s="8" t="s">
        <v>37</v>
      </c>
      <c r="H33" s="16" t="s">
        <v>0</v>
      </c>
      <c r="I33" s="26">
        <v>74338</v>
      </c>
      <c r="J33" s="25">
        <v>43514</v>
      </c>
      <c r="K33" s="23" t="s">
        <v>61</v>
      </c>
      <c r="L33" s="15"/>
      <c r="M33" s="15"/>
      <c r="N33" s="15"/>
      <c r="O33" s="15"/>
      <c r="P33" s="15"/>
      <c r="Q33" s="15"/>
    </row>
    <row r="34" spans="2:17" ht="38.25">
      <c r="B34" s="15">
        <v>28</v>
      </c>
      <c r="C34" s="15" t="s">
        <v>67</v>
      </c>
      <c r="D34" s="15"/>
      <c r="E34" s="15"/>
      <c r="F34" s="15" t="s">
        <v>23</v>
      </c>
      <c r="G34" s="8" t="s">
        <v>38</v>
      </c>
      <c r="H34" s="16" t="s">
        <v>2</v>
      </c>
      <c r="I34" s="7">
        <v>450000</v>
      </c>
      <c r="J34" s="1">
        <v>43830</v>
      </c>
      <c r="K34" s="22" t="s">
        <v>62</v>
      </c>
      <c r="L34" s="15"/>
      <c r="M34" s="15"/>
      <c r="N34" s="15"/>
      <c r="O34" s="15"/>
      <c r="P34" s="15"/>
      <c r="Q34" s="15"/>
    </row>
    <row r="35" spans="2:17" ht="38.25">
      <c r="B35" s="15">
        <v>29</v>
      </c>
      <c r="C35" s="15">
        <v>51</v>
      </c>
      <c r="D35" s="15"/>
      <c r="E35" s="15"/>
      <c r="F35" s="15" t="s">
        <v>23</v>
      </c>
      <c r="G35" s="8" t="s">
        <v>37</v>
      </c>
      <c r="H35" s="16" t="s">
        <v>2</v>
      </c>
      <c r="I35" s="7">
        <v>450000</v>
      </c>
      <c r="J35" s="1">
        <v>43830</v>
      </c>
      <c r="K35" s="22" t="s">
        <v>63</v>
      </c>
      <c r="L35" s="15"/>
      <c r="M35" s="15"/>
      <c r="N35" s="15"/>
      <c r="O35" s="15"/>
      <c r="P35" s="15"/>
      <c r="Q35" s="15"/>
    </row>
    <row r="36" spans="2:17" ht="38.25">
      <c r="B36" s="15">
        <v>30</v>
      </c>
      <c r="C36" s="15"/>
      <c r="D36" s="15"/>
      <c r="E36" s="15"/>
      <c r="F36" s="15" t="s">
        <v>23</v>
      </c>
      <c r="G36" s="8" t="s">
        <v>38</v>
      </c>
      <c r="H36" s="16" t="s">
        <v>0</v>
      </c>
      <c r="I36" s="24">
        <v>109000</v>
      </c>
      <c r="J36" s="1" t="s">
        <v>65</v>
      </c>
      <c r="K36" s="22" t="s">
        <v>64</v>
      </c>
      <c r="L36" s="15"/>
      <c r="M36" s="15"/>
      <c r="N36" s="15"/>
      <c r="O36" s="15"/>
      <c r="P36" s="15"/>
      <c r="Q36" s="15"/>
    </row>
    <row r="37" spans="2:17" ht="45">
      <c r="B37" s="20">
        <v>31</v>
      </c>
      <c r="C37" s="20"/>
      <c r="D37" s="20"/>
      <c r="E37" s="20"/>
      <c r="F37" s="20" t="s">
        <v>23</v>
      </c>
      <c r="G37" s="8" t="s">
        <v>37</v>
      </c>
      <c r="H37" s="21" t="s">
        <v>0</v>
      </c>
      <c r="I37" s="24">
        <v>436884.6</v>
      </c>
      <c r="J37" s="1">
        <v>45383</v>
      </c>
      <c r="K37" s="22" t="s">
        <v>68</v>
      </c>
      <c r="L37" s="20"/>
      <c r="M37" s="20"/>
      <c r="N37" s="20"/>
      <c r="O37" s="20"/>
      <c r="P37" s="20"/>
      <c r="Q37" s="20"/>
    </row>
    <row r="38" spans="2:17" ht="13.9" customHeight="1"/>
    <row r="39" spans="2:17" ht="16.899999999999999" customHeight="1">
      <c r="K39" s="2" t="s">
        <v>50</v>
      </c>
      <c r="L39" s="2" t="s">
        <v>51</v>
      </c>
      <c r="M39" s="2" t="s">
        <v>52</v>
      </c>
    </row>
    <row r="40" spans="2:17" ht="75">
      <c r="K40" s="11" t="s">
        <v>53</v>
      </c>
      <c r="L40" s="28">
        <f>I7+I8+I9+I10+I11+I12+I13+I14+I15+I16+I17+I18+I19+I20+I21+I22+I23+I25+I34+I35+[1]TDSheet!$C$60</f>
        <v>8508015.4900000002</v>
      </c>
      <c r="M40" s="29" t="s">
        <v>69</v>
      </c>
    </row>
    <row r="41" spans="2:17" ht="18" customHeight="1">
      <c r="K41" s="11" t="s">
        <v>54</v>
      </c>
      <c r="L41" s="28">
        <f>I7+I8+I10+I11+I12+I13+I14+I15+I16+I17+I18+I19+I20+I21+I22+I23+I25+I26+I27+I28+I29+I30+I31+I32+I33+I34+I35+I36+[1]TDSheet!$C$65+I37</f>
        <v>7861292</v>
      </c>
      <c r="M41" s="29">
        <f>28+[1]TDSheet!$B$65</f>
        <v>85</v>
      </c>
    </row>
    <row r="42" spans="2:17" ht="21.6" customHeight="1">
      <c r="H42" s="3"/>
      <c r="I42" s="3"/>
      <c r="K42" s="11" t="s">
        <v>55</v>
      </c>
      <c r="L42" s="28">
        <f>9906018.58+I37</f>
        <v>10342903.18</v>
      </c>
      <c r="M42" s="29" t="s">
        <v>70</v>
      </c>
    </row>
    <row r="43" spans="2:17" ht="97.9" customHeight="1">
      <c r="K43" s="11" t="s">
        <v>48</v>
      </c>
      <c r="L43" s="11">
        <v>0</v>
      </c>
      <c r="M43" s="29">
        <v>0</v>
      </c>
    </row>
    <row r="44" spans="2:17" ht="15.6" customHeight="1">
      <c r="K44" s="11" t="s">
        <v>49</v>
      </c>
      <c r="L44" s="28">
        <f>SUM(I7:I37)+[1]TDSheet!$C$65</f>
        <v>12150498</v>
      </c>
      <c r="M44" s="29" t="s">
        <v>71</v>
      </c>
    </row>
  </sheetData>
  <mergeCells count="20">
    <mergeCell ref="F4:F6"/>
    <mergeCell ref="G4:G6"/>
    <mergeCell ref="J4:J6"/>
    <mergeCell ref="N4:N6"/>
    <mergeCell ref="B1:Q1"/>
    <mergeCell ref="Q2:Q6"/>
    <mergeCell ref="H4:H6"/>
    <mergeCell ref="O4:O6"/>
    <mergeCell ref="P4:P6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2019-05-24T12:11:55Z</dcterms:modified>
</cp:coreProperties>
</file>